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-120" yWindow="-120" windowWidth="20730" windowHeight="11040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4562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<sst xmlns="http://schemas.openxmlformats.org/spreadsheetml/2006/main" count="182" uniqueCount="70">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</sst>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14" fontId="1" fillId="8" borderId="1" xfId="0" applyNumberFormat="1" applyFont="1" applyFill="1" applyBorder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7" fillId="0" borderId="0" xfId="0" applyFont="1"/>
    <xf numFmtId="0" fontId="0" fillId="0" borderId="1" xfId="0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tmp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12</xdr:col>
      <xdr:colOff>5760</xdr:colOff>
      <xdr:row>4</xdr:row>
      <xdr:rowOff>1</xdr:rowOff>
    </xdr:from>
    <xdr:to>
      <xdr:col>17</xdr:col>
      <xdr:colOff>159665</xdr:colOff>
      <xdr:row>32</xdr:row>
      <xdr:rowOff>104776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063" t="707" r="18630"/>
        <a:stretch/>
      </xdr:blipFill>
      <xdr:spPr>
        <a:xfrm rot="5400000">
          <a:off x="8412326" y="1499435"/>
          <a:ext cx="5438774" cy="3963905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xmlns="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xmlns="" id="{01FAB65A-4110-4AFF-83F1-8FA4F9F018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xmlns="" id="{52D06423-8124-47B6-B065-B3C82EFEA4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0"/>
  <sheetViews>
    <sheetView tabSelected="1" topLeftCell="A8" zoomScale="85" zoomScaleNormal="85" workbookViewId="0">
      <selection activeCell="N9" sqref="N9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16.42578125" customWidth="1"/>
  </cols>
  <sheetData>
    <row r="1" spans="1:13" ht="15" customHeight="1" x14ac:dyDescent="0.4">
      <c r="C1" s="32" t="s">
        <v>0</v>
      </c>
      <c r="D1" s="32"/>
      <c r="E1" s="32"/>
      <c r="F1" s="32"/>
      <c r="G1" s="32"/>
      <c r="H1" s="32"/>
      <c r="I1" s="32"/>
      <c r="J1" s="32"/>
      <c r="K1" s="32"/>
      <c r="L1" s="29"/>
      <c r="M1" s="29"/>
    </row>
    <row r="2" spans="1:13" ht="15" customHeight="1" x14ac:dyDescent="0.4">
      <c r="C2" s="32"/>
      <c r="D2" s="32"/>
      <c r="E2" s="32"/>
      <c r="F2" s="32"/>
      <c r="G2" s="32"/>
      <c r="H2" s="32"/>
      <c r="I2" s="32"/>
      <c r="J2" s="32"/>
      <c r="K2" s="32"/>
      <c r="L2" s="29"/>
      <c r="M2" s="29"/>
    </row>
    <row r="3" spans="1:13" ht="15" customHeight="1" x14ac:dyDescent="0.4">
      <c r="C3" s="32"/>
      <c r="D3" s="32"/>
      <c r="E3" s="32"/>
      <c r="F3" s="32"/>
      <c r="G3" s="32"/>
      <c r="H3" s="32"/>
      <c r="I3" s="32"/>
      <c r="J3" s="32"/>
      <c r="K3" s="32"/>
      <c r="L3" s="29"/>
      <c r="M3" s="29"/>
    </row>
    <row r="4" spans="1:13" ht="15" customHeight="1" x14ac:dyDescent="0.4">
      <c r="C4" s="32"/>
      <c r="D4" s="32"/>
      <c r="E4" s="32"/>
      <c r="F4" s="32"/>
      <c r="G4" s="32"/>
      <c r="H4" s="32"/>
      <c r="I4" s="32"/>
      <c r="J4" s="32"/>
      <c r="K4" s="32"/>
      <c r="L4" s="29"/>
      <c r="M4" s="29"/>
    </row>
    <row r="5" spans="1:13" ht="15" customHeight="1" x14ac:dyDescent="0.4">
      <c r="C5" s="32"/>
      <c r="D5" s="32"/>
      <c r="E5" s="32"/>
      <c r="F5" s="32"/>
      <c r="G5" s="32"/>
      <c r="H5" s="32"/>
      <c r="I5" s="32"/>
      <c r="J5" s="32"/>
      <c r="K5" s="32"/>
      <c r="L5" s="29"/>
      <c r="M5" s="29"/>
    </row>
    <row r="6" spans="1:13" ht="15" customHeight="1" x14ac:dyDescent="0.4">
      <c r="C6" s="32"/>
      <c r="D6" s="32"/>
      <c r="E6" s="32"/>
      <c r="F6" s="32"/>
      <c r="G6" s="32"/>
      <c r="H6" s="32"/>
      <c r="I6" s="32"/>
      <c r="J6" s="32"/>
      <c r="K6" s="32"/>
      <c r="L6" s="29"/>
      <c r="M6" s="29"/>
    </row>
    <row r="7" spans="1:13" ht="6.75" customHeight="1" x14ac:dyDescent="0.25"/>
    <row r="8" spans="1:13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</row>
    <row r="9" spans="1:13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45075</v>
      </c>
      <c r="G9" s="12">
        <v>309082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45026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305535</v>
      </c>
      <c r="J9" s="15">
        <f>E9+I9</f>
        <v>315535</v>
      </c>
      <c r="K9" s="16">
        <f>J9-G9</f>
        <v>6453</v>
      </c>
      <c r="L9" s="22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45075</v>
      </c>
      <c r="G10" s="18">
        <v>952195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45016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938575</v>
      </c>
      <c r="J10" s="15">
        <f t="shared" ref="J10:J17" si="0">E10+I10</f>
        <v>948575</v>
      </c>
      <c r="K10" s="16">
        <f t="shared" ref="K10:K17" si="1">J10-G10</f>
        <v>-3620</v>
      </c>
      <c r="L10" s="22" t="str">
        <f t="shared" ref="L10:L18" si="2">IF(K10&gt;=300,"EN CONDICIONES","")&amp;IF(K10="300:1","ALERTA PROXIMO A VENCER","")&amp;IF(K10&lt;1,"MANTENIMIENTO VENCIDO","")</f>
        <v>MANTENIMIENTO VENCIDO</v>
      </c>
    </row>
    <row r="11" spans="1:13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45075</v>
      </c>
      <c r="G11" s="18">
        <v>887026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44974</v>
      </c>
      <c r="I11" s="14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5">
        <f t="shared" si="0"/>
        <v>894886</v>
      </c>
      <c r="K11" s="16">
        <f t="shared" si="1"/>
        <v>7860</v>
      </c>
      <c r="L11" s="22" t="str">
        <f t="shared" si="2"/>
        <v>EN CONDICIONES</v>
      </c>
    </row>
    <row r="12" spans="1:13" ht="30" x14ac:dyDescent="0.25">
      <c r="A12" s="5" t="s">
        <v>15</v>
      </c>
      <c r="B12" s="5" t="s">
        <v>24</v>
      </c>
      <c r="C12" s="4" t="s">
        <v>34</v>
      </c>
      <c r="D12" s="9" t="s">
        <v>7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50000</v>
      </c>
      <c r="F12" s="31">
        <v>45069</v>
      </c>
      <c r="G12" s="18">
        <v>49124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44542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0</v>
      </c>
      <c r="J12" s="15">
        <f t="shared" si="0"/>
        <v>50000</v>
      </c>
      <c r="K12" s="16">
        <f t="shared" si="1"/>
        <v>876</v>
      </c>
      <c r="L12" s="22" t="str">
        <f t="shared" si="2"/>
        <v>EN CONDICIONES</v>
      </c>
    </row>
    <row r="13" spans="1:13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45075</v>
      </c>
      <c r="G13" s="18">
        <v>683393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45016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677103</v>
      </c>
      <c r="J13" s="15">
        <f t="shared" si="0"/>
        <v>687103</v>
      </c>
      <c r="K13" s="16">
        <f t="shared" si="1"/>
        <v>3710</v>
      </c>
      <c r="L13" s="22" t="str">
        <f t="shared" si="2"/>
        <v>EN CONDICIONES</v>
      </c>
    </row>
    <row r="14" spans="1:13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45075</v>
      </c>
      <c r="G14" s="18">
        <v>27265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5">
        <f t="shared" si="0"/>
        <v>31400</v>
      </c>
      <c r="K14" s="16">
        <f t="shared" si="1"/>
        <v>4135</v>
      </c>
      <c r="L14" s="22" t="str">
        <f t="shared" si="2"/>
        <v>EN CONDICIONES</v>
      </c>
    </row>
    <row r="15" spans="1:13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45075</v>
      </c>
      <c r="G15" s="18">
        <v>98485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45075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98484</v>
      </c>
      <c r="J15" s="15">
        <f t="shared" si="0"/>
        <v>108484</v>
      </c>
      <c r="K15" s="16">
        <f t="shared" si="1"/>
        <v>9999</v>
      </c>
      <c r="L15" s="22" t="str">
        <f t="shared" si="2"/>
        <v>EN CONDICIONES</v>
      </c>
    </row>
    <row r="16" spans="1:13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11">
        <v>45075</v>
      </c>
      <c r="G16" s="18">
        <v>47357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43487,02</v>
      </c>
      <c r="J16" s="15">
        <f t="shared" si="0"/>
        <v>53487.02</v>
      </c>
      <c r="K16" s="16">
        <f t="shared" si="1"/>
        <v>6130.0199999999968</v>
      </c>
      <c r="L16" s="22" t="str">
        <f t="shared" si="2"/>
        <v>EN CONDICIONES</v>
      </c>
    </row>
    <row r="17" spans="1:12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45075</v>
      </c>
      <c r="G17" s="18">
        <v>15701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44987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6538</v>
      </c>
      <c r="J17" s="15">
        <f t="shared" si="0"/>
        <v>16538</v>
      </c>
      <c r="K17" s="16">
        <f t="shared" si="1"/>
        <v>837</v>
      </c>
      <c r="L17" s="22" t="str">
        <f t="shared" si="2"/>
        <v>EN CONDICIONES</v>
      </c>
    </row>
    <row r="18" spans="1:12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31"/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22" t="str">
        <f t="shared" si="2"/>
        <v>MANTENIMIENTO VENCIDO</v>
      </c>
    </row>
    <row r="19" spans="1:12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2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>
      <formula1>PLACAS</formula1>
    </dataValidation>
    <dataValidation type="list" allowBlank="1" showInputMessage="1" showErrorMessage="1" sqref="B9:B18">
      <formula1>CONDUCTORES</formula1>
    </dataValidation>
    <dataValidation type="list" allowBlank="1" showInputMessage="1" showErrorMessage="1" sqref="C9:C18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3" t="s">
        <v>5</v>
      </c>
      <c r="C2" s="34"/>
      <c r="D2" s="34"/>
      <c r="E2" s="8"/>
    </row>
    <row r="3" spans="2:5" x14ac:dyDescent="0.25">
      <c r="B3" s="23" t="s">
        <v>36</v>
      </c>
      <c r="C3" s="24" t="s">
        <v>51</v>
      </c>
      <c r="D3" s="25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33"/>
  <sheetViews>
    <sheetView topLeftCell="A7" workbookViewId="0">
      <selection activeCell="C11" sqref="C11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5" t="s">
        <v>45</v>
      </c>
      <c r="C2" s="35"/>
      <c r="D2" s="35"/>
      <c r="E2" s="26"/>
      <c r="F2" s="35" t="s">
        <v>46</v>
      </c>
      <c r="G2" s="35"/>
      <c r="H2" s="35"/>
      <c r="I2" s="26"/>
      <c r="J2" s="35" t="s">
        <v>47</v>
      </c>
      <c r="K2" s="35"/>
      <c r="L2" s="35"/>
      <c r="M2" s="26"/>
      <c r="N2" s="35" t="s">
        <v>48</v>
      </c>
      <c r="O2" s="35"/>
      <c r="P2" s="35"/>
    </row>
    <row r="3" spans="2:16" ht="48" customHeight="1" x14ac:dyDescent="0.25">
      <c r="B3" s="27" t="s">
        <v>11</v>
      </c>
      <c r="C3" s="27" t="s">
        <v>38</v>
      </c>
      <c r="D3" s="28" t="s">
        <v>37</v>
      </c>
      <c r="F3" s="27" t="s">
        <v>11</v>
      </c>
      <c r="G3" s="27" t="s">
        <v>38</v>
      </c>
      <c r="H3" s="28" t="s">
        <v>37</v>
      </c>
      <c r="J3" s="27" t="s">
        <v>11</v>
      </c>
      <c r="K3" s="27" t="s">
        <v>38</v>
      </c>
      <c r="L3" s="28" t="s">
        <v>37</v>
      </c>
      <c r="N3" s="27" t="s">
        <v>11</v>
      </c>
      <c r="O3" s="27" t="s">
        <v>38</v>
      </c>
      <c r="P3" s="28" t="s">
        <v>37</v>
      </c>
    </row>
    <row r="4" spans="2:16" x14ac:dyDescent="0.25">
      <c r="B4" s="5" t="s">
        <v>12</v>
      </c>
      <c r="C4" s="7">
        <v>45026</v>
      </c>
      <c r="D4" s="2">
        <v>305535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45016</v>
      </c>
      <c r="D5" s="2">
        <v>938575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44974</v>
      </c>
      <c r="D6" s="2">
        <v>884886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44970</v>
      </c>
      <c r="D7" s="2">
        <v>34742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45016</v>
      </c>
      <c r="D8" s="2">
        <v>677103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44974</v>
      </c>
      <c r="D9" s="2">
        <v>21400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45075</v>
      </c>
      <c r="D10" s="2">
        <v>98484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45030</v>
      </c>
      <c r="D11" s="2">
        <v>43487.02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44987</v>
      </c>
      <c r="D12" s="2">
        <v>6538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6" t="s">
        <v>49</v>
      </c>
      <c r="C18" s="36"/>
      <c r="D18" s="36"/>
    </row>
    <row r="19" spans="2:4" ht="30" x14ac:dyDescent="0.25">
      <c r="B19" s="27" t="s">
        <v>11</v>
      </c>
      <c r="C19" s="27" t="s">
        <v>38</v>
      </c>
      <c r="D19" s="28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I4"/>
  <sheetViews>
    <sheetView topLeftCell="V5" zoomScaleNormal="100" workbookViewId="0">
      <selection activeCell="AL21" sqref="AL21"/>
    </sheetView>
  </sheetViews>
  <sheetFormatPr baseColWidth="10" defaultRowHeight="15" x14ac:dyDescent="0.25"/>
  <sheetData>
    <row r="3" spans="1:35" ht="28.5" x14ac:dyDescent="0.45">
      <c r="A3" s="30"/>
      <c r="B3" s="30"/>
      <c r="C3" s="30" t="s">
        <v>15</v>
      </c>
      <c r="D3" s="30"/>
      <c r="E3" s="30"/>
      <c r="F3" s="30"/>
      <c r="G3" s="30"/>
      <c r="H3" s="37" t="s">
        <v>54</v>
      </c>
      <c r="I3" s="37"/>
      <c r="J3" s="37"/>
      <c r="K3" s="30"/>
      <c r="L3" s="30"/>
      <c r="M3" s="30"/>
      <c r="N3" s="30"/>
      <c r="O3" s="30" t="s">
        <v>12</v>
      </c>
      <c r="P3" s="30"/>
      <c r="Q3" s="30"/>
      <c r="R3" s="30"/>
      <c r="S3" s="30"/>
      <c r="T3" s="37" t="s">
        <v>53</v>
      </c>
      <c r="U3" s="37"/>
      <c r="V3" s="37"/>
      <c r="Z3" s="37" t="s">
        <v>16</v>
      </c>
      <c r="AA3" s="37"/>
      <c r="AB3" s="37"/>
      <c r="AG3" s="38"/>
      <c r="AH3" s="38" t="s">
        <v>56</v>
      </c>
      <c r="AI3" s="38"/>
    </row>
    <row r="4" spans="1:35" ht="23.25" x14ac:dyDescent="0.35">
      <c r="A4" s="30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</row>
  </sheetData>
  <mergeCells count="3">
    <mergeCell ref="T3:V3"/>
    <mergeCell ref="H3:J3"/>
    <mergeCell ref="Z3:AB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2"/>
  <sheetViews>
    <sheetView topLeftCell="A4" zoomScale="190" zoomScaleNormal="190" workbookViewId="0">
      <selection activeCell="A18" sqref="A18"/>
    </sheetView>
  </sheetViews>
  <sheetFormatPr baseColWidth="10" defaultRowHeight="15" x14ac:dyDescent="0.25"/>
  <sheetData>
    <row r="2" spans="2:5" x14ac:dyDescent="0.25">
      <c r="B2" s="39" t="s">
        <v>57</v>
      </c>
      <c r="C2" s="39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COMPANIA_ABRIL_TRANS</cp:lastModifiedBy>
  <dcterms:created xsi:type="dcterms:W3CDTF">2023-04-05T15:49:08Z</dcterms:created>
  <dcterms:modified xsi:type="dcterms:W3CDTF">2023-05-29T21:48:02Z</dcterms:modified>
</cp:coreProperties>
</file>